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Sheet2" sheetId="2" r:id="rId2"/>
    <sheet name="Sheet2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<sst xmlns="http://schemas.openxmlformats.org/spreadsheetml/2006/main" count="112" uniqueCount="58">
  <si>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>产品类型</t>
  </si>
  <si>
    <t>面积段</t>
  </si>
  <si>
    <t>房型</t>
  </si>
  <si>
    <t>面积</t>
  </si>
  <si>
    <t>占地</t>
  </si>
  <si>
    <t>总面宽</t>
  </si>
  <si>
    <t>总进深</t>
  </si>
  <si>
    <t>房间面宽</t>
  </si>
  <si>
    <t>花园面积</t>
  </si>
  <si>
    <t>客餐厅面宽</t>
  </si>
  <si>
    <t>客餐厅进深</t>
  </si>
  <si>
    <t>客餐厅备注</t>
  </si>
  <si>
    <t>厨房面积</t>
  </si>
  <si>
    <t>玄关净宽</t>
  </si>
  <si>
    <t>4F</t>
  </si>
  <si>
    <t>4房2厅4卫</t>
  </si>
  <si>
    <t>南向横厅 46.28m²</t>
  </si>
  <si>
    <t>1.4m</t>
  </si>
  <si>
    <t>255中</t>
  </si>
  <si>
    <t>方厅 42.75m²</t>
  </si>
  <si>
    <t>1.45m</t>
  </si>
  <si>
    <t>255边</t>
  </si>
  <si>
    <t>方厅 40.92m²</t>
  </si>
  <si>
    <t>1.2m</t>
  </si>
  <si>
    <t>335中</t>
  </si>
  <si>
    <t>5房2厅6卫</t>
  </si>
  <si>
    <t>方厅 56m²</t>
  </si>
  <si>
    <t>1.55m</t>
  </si>
  <si>
    <t>335边</t>
  </si>
  <si>
    <t>南向横厅 47.84m²</t>
  </si>
  <si>
    <t>5+1房2厅7卫</t>
  </si>
  <si>
    <t>南向横厅 74.48m²</t>
  </si>
  <si>
    <t>2.2m</t>
  </si>
  <si>
    <t>户型</t>
  </si>
  <si>
    <t>花园面积
（含南北院）
0</t>
  </si>
  <si>
    <t>阳台面积
1</t>
  </si>
  <si>
    <t>露台面积
2</t>
  </si>
  <si>
    <t>通高面积
3</t>
  </si>
  <si>
    <t>地上赠送
(含露台空间用户可加建)
1+2+3</t>
  </si>
  <si>
    <t>地下赠送
4</t>
  </si>
  <si>
    <t>总赠送
0+1+2+3+4</t>
  </si>
  <si>
    <t>合院</t>
  </si>
  <si>
    <t>218N</t>
  </si>
  <si>
    <t>259ZS</t>
  </si>
  <si>
    <t>4+1房2厅4卫</t>
  </si>
  <si>
    <t>259ZN</t>
  </si>
  <si>
    <t>259DS</t>
  </si>
  <si>
    <t>259DN</t>
  </si>
  <si>
    <t>335ZS</t>
  </si>
  <si>
    <t>335DS</t>
  </si>
  <si>
    <t>5房2厅7卫</t>
  </si>
  <si>
    <t>335DN</t>
  </si>
  <si>
    <t>388AS</t>
  </si>
  <si>
    <t>388AN</t>
  </si>
  <si>
    <t>388S</t>
  </si>
  <si>
    <t>备注：地下室为组团方案排布赠送较小数值统计 后续可能会因采光井位置变化产生波动  以最终地下室排布为准</t>
  </si>
  <si>
    <t xml:space="preserve">     ：地上为标准户型面积，根据总图指标与户型调整还有部分优化，当前指标仅为参考</t>
  </si>
  <si>
    <t>总套数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</si>
</sst>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_ "/>
    <numFmt numFmtId="178" formatCode="0.00_ "/>
    <numFmt numFmtId="179" formatCode="0.0_ "/>
  </numFmts>
  <fonts count="24">
    <font>
      <sz val="11"/>
      <color theme="1"/>
      <name val="宋体"/>
      <charset val="134"/>
      <scheme val="minor"/>
    </font>
    <font>
      <b/>
      <sz val="8"/>
      <color theme="0"/>
      <name val="黑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8" fontId="2" fillId="5" borderId="1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8" fontId="2" fillId="7" borderId="1" xfId="0" applyNumberFormat="1" applyFont="1" applyFill="1" applyBorder="1" applyAlignment="1">
      <alignment horizontal="center" vertical="center"/>
    </xf>
    <xf numFmtId="178" fontId="4" fillId="7" borderId="1" xfId="0" applyNumberFormat="1" applyFont="1" applyFill="1" applyBorder="1" applyAlignment="1">
      <alignment horizontal="center" vertical="center"/>
    </xf>
    <xf numFmtId="178" fontId="2" fillId="8" borderId="1" xfId="0" applyNumberFormat="1" applyFont="1" applyFill="1" applyBorder="1" applyAlignment="1">
      <alignment horizontal="center" vertical="center"/>
    </xf>
    <xf numFmtId="178" fontId="4" fillId="8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30" zoomScaleNormal="130" topLeftCell="A9" workbookViewId="0">
      <selection activeCell="A15" sqref="A15"/>
    </sheetView>
  </sheetViews>
  <sheetFormatPr defaultColWidth="8.89166666666667" defaultRowHeight="16" customHeight="1"/>
  <cols>
    <col min="1" max="1" width="7.6" customWidth="1"/>
    <col min="2" max="2" width="7.78333333333333" customWidth="1"/>
    <col min="3" max="5" width="10.1" customWidth="1"/>
    <col min="6" max="7" width="8.45" customWidth="1"/>
    <col min="8" max="8" width="12.5583333333333" customWidth="1"/>
    <col min="9" max="9" width="10.3666666666667" customWidth="1"/>
    <col min="10" max="10" width="17.3" customWidth="1"/>
    <col min="11" max="11" width="10.2" customWidth="1"/>
    <col min="12" max="12" width="10.575" customWidth="1"/>
    <col min="13" max="13" width="11.775" customWidth="1"/>
  </cols>
  <sheetData>
    <row r="1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4"/>
      <c r="L1" s="4"/>
      <c r="M1" s="1" t="s">
        <v>8</v>
      </c>
    </row>
    <row r="2" customHeight="1" spans="1:13">
      <c r="A2" s="3"/>
      <c r="B2" s="3"/>
      <c r="C2" s="3"/>
      <c r="D2" s="1"/>
      <c r="E2" s="3"/>
      <c r="F2" s="3"/>
      <c r="G2" s="3"/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4"/>
    </row>
    <row r="3" customHeight="1" spans="1:13">
      <c r="A3" s="5" t="s">
        <v>14</v>
      </c>
      <c r="B3" s="6">
        <v>217</v>
      </c>
      <c r="C3" s="6" t="s">
        <v>15</v>
      </c>
      <c r="D3" s="6">
        <v>218.19</v>
      </c>
      <c r="E3" s="7">
        <v>78.03</v>
      </c>
      <c r="F3" s="7">
        <v>11.3</v>
      </c>
      <c r="G3" s="7">
        <v>7.9</v>
      </c>
      <c r="H3" s="7">
        <v>9.1</v>
      </c>
      <c r="I3" s="7">
        <v>5.4</v>
      </c>
      <c r="J3" s="6" t="s">
        <v>16</v>
      </c>
      <c r="K3" s="7">
        <v>7.36</v>
      </c>
      <c r="L3" s="6" t="s">
        <v>17</v>
      </c>
      <c r="M3" s="7">
        <v>107.87</v>
      </c>
    </row>
    <row r="4" customHeight="1" spans="1:13">
      <c r="A4" s="5"/>
      <c r="B4" s="6" t="s">
        <v>18</v>
      </c>
      <c r="C4" s="6" t="s">
        <v>15</v>
      </c>
      <c r="D4" s="6">
        <v>255.2</v>
      </c>
      <c r="E4" s="7">
        <v>94.2</v>
      </c>
      <c r="F4" s="7">
        <v>12</v>
      </c>
      <c r="G4" s="7">
        <v>10.9</v>
      </c>
      <c r="H4" s="17">
        <v>5.9</v>
      </c>
      <c r="I4" s="17">
        <v>7.7</v>
      </c>
      <c r="J4" s="6" t="s">
        <v>19</v>
      </c>
      <c r="K4" s="7">
        <v>7.36</v>
      </c>
      <c r="L4" s="6" t="s">
        <v>20</v>
      </c>
      <c r="M4" s="7">
        <v>123.4</v>
      </c>
    </row>
    <row r="5" customHeight="1" spans="1:13">
      <c r="A5" s="5"/>
      <c r="B5" s="6" t="s">
        <v>21</v>
      </c>
      <c r="C5" s="10" t="s">
        <v>15</v>
      </c>
      <c r="D5" s="10">
        <v>255.2</v>
      </c>
      <c r="E5" s="7">
        <v>92.3</v>
      </c>
      <c r="F5" s="7">
        <v>10.1</v>
      </c>
      <c r="G5" s="7">
        <v>10.9</v>
      </c>
      <c r="H5" s="17">
        <v>6.4</v>
      </c>
      <c r="I5" s="17">
        <v>6.8</v>
      </c>
      <c r="J5" s="7" t="s">
        <v>22</v>
      </c>
      <c r="K5" s="7">
        <v>8.36</v>
      </c>
      <c r="L5" s="7" t="s">
        <v>23</v>
      </c>
      <c r="M5" s="7">
        <v>122.44</v>
      </c>
    </row>
    <row r="6" customHeight="1" spans="1:13">
      <c r="A6" s="5"/>
      <c r="B6" s="6" t="s">
        <v>24</v>
      </c>
      <c r="C6" s="10" t="s">
        <v>25</v>
      </c>
      <c r="D6" s="10">
        <v>332.65</v>
      </c>
      <c r="E6" s="7">
        <v>117.12</v>
      </c>
      <c r="F6" s="7">
        <v>13.7</v>
      </c>
      <c r="G6" s="7">
        <v>11.7</v>
      </c>
      <c r="H6" s="7">
        <v>7.2</v>
      </c>
      <c r="I6" s="7">
        <v>8.2</v>
      </c>
      <c r="J6" s="7" t="s">
        <v>26</v>
      </c>
      <c r="K6" s="7">
        <v>7.68</v>
      </c>
      <c r="L6" s="7" t="s">
        <v>27</v>
      </c>
      <c r="M6" s="7">
        <v>188.92</v>
      </c>
    </row>
    <row r="7" customHeight="1" spans="1:13">
      <c r="A7" s="5"/>
      <c r="B7" s="6" t="s">
        <v>28</v>
      </c>
      <c r="C7" s="10" t="s">
        <v>25</v>
      </c>
      <c r="D7" s="10">
        <v>335.13</v>
      </c>
      <c r="E7" s="7">
        <v>107.77</v>
      </c>
      <c r="F7" s="7">
        <v>13</v>
      </c>
      <c r="G7" s="7">
        <v>10.9</v>
      </c>
      <c r="H7" s="7">
        <v>9.4</v>
      </c>
      <c r="I7" s="7">
        <v>5.4</v>
      </c>
      <c r="J7" s="7" t="s">
        <v>29</v>
      </c>
      <c r="K7" s="7">
        <v>9.36</v>
      </c>
      <c r="L7" s="7" t="s">
        <v>27</v>
      </c>
      <c r="M7" s="7">
        <v>217.81</v>
      </c>
    </row>
    <row r="8" customHeight="1" spans="1:13">
      <c r="A8" s="5"/>
      <c r="B8" s="6">
        <v>385</v>
      </c>
      <c r="C8" s="10" t="s">
        <v>30</v>
      </c>
      <c r="D8" s="10">
        <v>388</v>
      </c>
      <c r="E8" s="7">
        <v>137.9</v>
      </c>
      <c r="F8" s="7">
        <v>15.5</v>
      </c>
      <c r="G8" s="7">
        <v>12.4</v>
      </c>
      <c r="H8" s="7">
        <v>13.5</v>
      </c>
      <c r="I8" s="7">
        <v>5.8</v>
      </c>
      <c r="J8" s="7" t="s">
        <v>31</v>
      </c>
      <c r="K8" s="7">
        <v>13</v>
      </c>
      <c r="L8" s="7" t="s">
        <v>32</v>
      </c>
      <c r="M8" s="7">
        <v>273.19</v>
      </c>
    </row>
    <row r="11" ht="22" customHeight="1"/>
  </sheetData>
  <mergeCells count="10">
    <mergeCell ref="H1:J1"/>
    <mergeCell ref="A1:A2"/>
    <mergeCell ref="A3:A8"/>
    <mergeCell ref="B1:B2"/>
    <mergeCell ref="C1:C2"/>
    <mergeCell ref="D1:D2"/>
    <mergeCell ref="E1:E2"/>
    <mergeCell ref="F1:F2"/>
    <mergeCell ref="G1:G2"/>
    <mergeCell ref="M1:M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18"/>
  <sheetViews>
    <sheetView zoomScale="175" zoomScaleNormal="175" topLeftCell="B3" workbookViewId="0">
      <selection activeCell="G15" sqref="G15"/>
    </sheetView>
  </sheetViews>
  <sheetFormatPr defaultColWidth="9" defaultRowHeight="13.5"/>
  <cols>
    <col min="4" max="4" width="10.6333333333333" customWidth="1"/>
    <col min="7" max="7" width="10.9" customWidth="1"/>
    <col min="11" max="11" width="18.4416666666667" customWidth="1"/>
  </cols>
  <sheetData>
    <row r="3" spans="2:13">
      <c r="B3" s="1" t="s">
        <v>0</v>
      </c>
      <c r="C3" s="1" t="s">
        <v>33</v>
      </c>
      <c r="D3" s="1" t="s">
        <v>2</v>
      </c>
      <c r="E3" s="1" t="s">
        <v>3</v>
      </c>
      <c r="F3" s="1" t="s">
        <v>4</v>
      </c>
      <c r="G3" s="2" t="s">
        <v>34</v>
      </c>
      <c r="H3" s="2" t="s">
        <v>35</v>
      </c>
      <c r="I3" s="13" t="s">
        <v>36</v>
      </c>
      <c r="J3" s="2" t="s">
        <v>37</v>
      </c>
      <c r="K3" s="13" t="s">
        <v>38</v>
      </c>
      <c r="L3" s="2" t="s">
        <v>39</v>
      </c>
      <c r="M3" s="2" t="s">
        <v>40</v>
      </c>
    </row>
    <row r="4" spans="2:13">
      <c r="B4" s="3"/>
      <c r="C4" s="3"/>
      <c r="D4" s="3"/>
      <c r="E4" s="1"/>
      <c r="F4" s="3"/>
      <c r="G4" s="4"/>
      <c r="H4" s="3"/>
      <c r="I4" s="14"/>
      <c r="J4" s="4"/>
      <c r="K4" s="14"/>
      <c r="L4" s="4"/>
      <c r="M4" s="4"/>
    </row>
    <row r="5" ht="22" customHeight="1" spans="2:13">
      <c r="B5" s="5" t="s">
        <v>41</v>
      </c>
      <c r="C5" s="6" t="s">
        <v>42</v>
      </c>
      <c r="D5" s="6" t="s">
        <v>15</v>
      </c>
      <c r="E5" s="17">
        <v>218</v>
      </c>
      <c r="F5" s="17">
        <v>80.16</v>
      </c>
      <c r="G5" s="18">
        <v>97.46</v>
      </c>
      <c r="H5" s="17">
        <v>0</v>
      </c>
      <c r="I5" s="17">
        <v>59.94</v>
      </c>
      <c r="J5" s="17">
        <v>23.48</v>
      </c>
      <c r="K5" s="17">
        <f t="shared" ref="K5:K10" si="0">I5+H5/2+J5</f>
        <v>83.42</v>
      </c>
      <c r="L5" s="17">
        <v>220</v>
      </c>
      <c r="M5" s="17">
        <f t="shared" ref="M5:M15" si="1">L5+K5+G5</f>
        <v>400.88</v>
      </c>
    </row>
    <row r="6" ht="14.25" spans="2:13">
      <c r="B6" s="5"/>
      <c r="C6" s="6" t="s">
        <v>43</v>
      </c>
      <c r="D6" s="6" t="s">
        <v>44</v>
      </c>
      <c r="E6" s="7">
        <f t="shared" ref="E6:M6" si="2">E7</f>
        <v>259.6</v>
      </c>
      <c r="F6" s="7">
        <f>94.62-2.88</f>
        <v>91.74</v>
      </c>
      <c r="G6" s="7">
        <v>115</v>
      </c>
      <c r="H6" s="7">
        <v>11.12</v>
      </c>
      <c r="I6" s="7">
        <v>75.55</v>
      </c>
      <c r="J6" s="7">
        <f t="shared" si="2"/>
        <v>23.4</v>
      </c>
      <c r="K6" s="7">
        <f t="shared" si="2"/>
        <v>104.51</v>
      </c>
      <c r="L6" s="7">
        <f t="shared" si="2"/>
        <v>300</v>
      </c>
      <c r="M6" s="7">
        <f t="shared" si="1"/>
        <v>519.51</v>
      </c>
    </row>
    <row r="7" ht="14.25" spans="2:13">
      <c r="B7" s="5"/>
      <c r="C7" s="6" t="s">
        <v>45</v>
      </c>
      <c r="D7" s="10" t="s">
        <v>44</v>
      </c>
      <c r="E7" s="19">
        <v>259.6</v>
      </c>
      <c r="F7" s="19">
        <f>94.62-2.88</f>
        <v>91.74</v>
      </c>
      <c r="G7" s="20">
        <v>125</v>
      </c>
      <c r="H7" s="19">
        <v>11.12</v>
      </c>
      <c r="I7" s="19">
        <v>75.55</v>
      </c>
      <c r="J7" s="19">
        <v>23.4</v>
      </c>
      <c r="K7" s="19">
        <f t="shared" si="0"/>
        <v>104.51</v>
      </c>
      <c r="L7" s="19">
        <v>300</v>
      </c>
      <c r="M7" s="19">
        <f t="shared" si="1"/>
        <v>529.51</v>
      </c>
    </row>
    <row r="8" ht="14.25" spans="2:13">
      <c r="B8" s="5"/>
      <c r="C8" s="6" t="s">
        <v>46</v>
      </c>
      <c r="D8" s="6" t="s">
        <v>44</v>
      </c>
      <c r="E8" s="7">
        <f>E9</f>
        <v>259.6</v>
      </c>
      <c r="F8" s="7">
        <f>93.62-2.88</f>
        <v>90.74</v>
      </c>
      <c r="G8" s="21">
        <v>117</v>
      </c>
      <c r="H8" s="7">
        <v>11.04</v>
      </c>
      <c r="I8" s="7">
        <v>79.2</v>
      </c>
      <c r="J8" s="7">
        <v>23</v>
      </c>
      <c r="K8" s="7">
        <f>K9</f>
        <v>107.72</v>
      </c>
      <c r="L8" s="7">
        <f>L9</f>
        <v>300</v>
      </c>
      <c r="M8" s="7">
        <f t="shared" si="1"/>
        <v>524.72</v>
      </c>
    </row>
    <row r="9" ht="14.25" spans="2:13">
      <c r="B9" s="5"/>
      <c r="C9" s="6" t="s">
        <v>47</v>
      </c>
      <c r="D9" s="10" t="s">
        <v>44</v>
      </c>
      <c r="E9" s="19">
        <v>259.6</v>
      </c>
      <c r="F9" s="19">
        <f>93.62-2.88</f>
        <v>90.74</v>
      </c>
      <c r="G9" s="20">
        <v>125</v>
      </c>
      <c r="H9" s="19">
        <v>11.04</v>
      </c>
      <c r="I9" s="19">
        <v>79.2</v>
      </c>
      <c r="J9" s="19">
        <v>23</v>
      </c>
      <c r="K9" s="19">
        <f t="shared" si="0"/>
        <v>107.72</v>
      </c>
      <c r="L9" s="19">
        <v>300</v>
      </c>
      <c r="M9" s="19">
        <f t="shared" si="1"/>
        <v>532.72</v>
      </c>
    </row>
    <row r="10" ht="14.25" spans="2:13">
      <c r="B10" s="5"/>
      <c r="C10" s="6" t="s">
        <v>48</v>
      </c>
      <c r="D10" s="10" t="s">
        <v>25</v>
      </c>
      <c r="E10" s="17">
        <v>335.2</v>
      </c>
      <c r="F10" s="17">
        <v>114.51</v>
      </c>
      <c r="G10" s="18">
        <v>200.3</v>
      </c>
      <c r="H10" s="17">
        <v>16.56</v>
      </c>
      <c r="I10" s="17">
        <v>91.74</v>
      </c>
      <c r="J10" s="17">
        <v>18.4</v>
      </c>
      <c r="K10" s="17">
        <f t="shared" si="0"/>
        <v>118.42</v>
      </c>
      <c r="L10" s="17">
        <v>380</v>
      </c>
      <c r="M10" s="17">
        <f t="shared" si="1"/>
        <v>698.72</v>
      </c>
    </row>
    <row r="11" ht="14.25" spans="2:13">
      <c r="B11" s="5"/>
      <c r="C11" s="6" t="s">
        <v>49</v>
      </c>
      <c r="D11" s="10" t="s">
        <v>50</v>
      </c>
      <c r="E11" s="7">
        <f t="shared" ref="E11:L11" si="3">E12</f>
        <v>335.1</v>
      </c>
      <c r="F11" s="7">
        <f t="shared" si="3"/>
        <v>104.81</v>
      </c>
      <c r="G11" s="21">
        <v>177.56</v>
      </c>
      <c r="H11" s="7">
        <f t="shared" si="3"/>
        <v>17.25</v>
      </c>
      <c r="I11" s="7">
        <f t="shared" si="3"/>
        <v>70.39</v>
      </c>
      <c r="J11" s="7">
        <f t="shared" si="3"/>
        <v>13.82</v>
      </c>
      <c r="K11" s="7">
        <f t="shared" si="3"/>
        <v>92.835</v>
      </c>
      <c r="L11" s="7">
        <f t="shared" si="3"/>
        <v>380</v>
      </c>
      <c r="M11" s="7">
        <f t="shared" si="1"/>
        <v>650.395</v>
      </c>
    </row>
    <row r="12" ht="14.25" spans="2:13">
      <c r="B12" s="5"/>
      <c r="C12" s="6" t="s">
        <v>51</v>
      </c>
      <c r="D12" s="10" t="s">
        <v>50</v>
      </c>
      <c r="E12" s="17">
        <v>335.1</v>
      </c>
      <c r="F12" s="17">
        <v>104.81</v>
      </c>
      <c r="G12" s="18">
        <v>192.82</v>
      </c>
      <c r="H12" s="17">
        <v>17.25</v>
      </c>
      <c r="I12" s="17">
        <v>70.39</v>
      </c>
      <c r="J12" s="17">
        <v>13.82</v>
      </c>
      <c r="K12" s="17">
        <f>I12+H12/2+J12</f>
        <v>92.835</v>
      </c>
      <c r="L12" s="17">
        <v>380</v>
      </c>
      <c r="M12" s="17">
        <f t="shared" si="1"/>
        <v>665.655</v>
      </c>
    </row>
    <row r="13" ht="14.25" spans="2:13">
      <c r="B13" s="5"/>
      <c r="C13" s="6" t="s">
        <v>52</v>
      </c>
      <c r="D13" s="10" t="s">
        <v>30</v>
      </c>
      <c r="E13" s="7">
        <f t="shared" ref="E13:J13" si="4">E14</f>
        <v>388</v>
      </c>
      <c r="F13" s="7">
        <f t="shared" si="4"/>
        <v>138.92</v>
      </c>
      <c r="G13" s="21">
        <f t="shared" si="4"/>
        <v>272</v>
      </c>
      <c r="H13" s="7">
        <f t="shared" si="4"/>
        <v>12.42</v>
      </c>
      <c r="I13" s="7">
        <f t="shared" si="4"/>
        <v>125</v>
      </c>
      <c r="J13" s="7">
        <f t="shared" si="4"/>
        <v>19.72</v>
      </c>
      <c r="K13" s="7">
        <f>I13+H13/2</f>
        <v>131.21</v>
      </c>
      <c r="L13" s="7">
        <v>420</v>
      </c>
      <c r="M13" s="7">
        <f t="shared" si="1"/>
        <v>823.21</v>
      </c>
    </row>
    <row r="14" ht="14.25" spans="2:13">
      <c r="B14" s="5"/>
      <c r="C14" s="6" t="s">
        <v>53</v>
      </c>
      <c r="D14" s="10" t="s">
        <v>30</v>
      </c>
      <c r="E14" s="19">
        <v>388</v>
      </c>
      <c r="F14" s="19">
        <v>138.92</v>
      </c>
      <c r="G14" s="20">
        <v>272</v>
      </c>
      <c r="H14" s="19">
        <v>12.42</v>
      </c>
      <c r="I14" s="19">
        <v>125</v>
      </c>
      <c r="J14" s="19">
        <v>19.72</v>
      </c>
      <c r="K14" s="19">
        <f>I14+H14/2</f>
        <v>131.21</v>
      </c>
      <c r="L14" s="19">
        <v>420</v>
      </c>
      <c r="M14" s="19">
        <f t="shared" si="1"/>
        <v>823.21</v>
      </c>
    </row>
    <row r="15" ht="14.25" spans="2:13">
      <c r="B15" s="5"/>
      <c r="C15" s="6" t="s">
        <v>54</v>
      </c>
      <c r="D15" s="10" t="s">
        <v>30</v>
      </c>
      <c r="E15" s="19">
        <v>388</v>
      </c>
      <c r="F15" s="19">
        <v>137.9</v>
      </c>
      <c r="G15" s="20">
        <v>260</v>
      </c>
      <c r="H15" s="19">
        <v>10.26</v>
      </c>
      <c r="I15" s="19">
        <v>128</v>
      </c>
      <c r="J15" s="19">
        <v>23.52</v>
      </c>
      <c r="K15" s="19">
        <f>I15+H15/2</f>
        <v>133.13</v>
      </c>
      <c r="L15" s="19">
        <v>420</v>
      </c>
      <c r="M15" s="19">
        <f t="shared" si="1"/>
        <v>813.13</v>
      </c>
    </row>
    <row r="17" spans="3:11">
      <c r="C17" s="11" t="s">
        <v>55</v>
      </c>
      <c r="D17" s="11"/>
      <c r="E17" s="11"/>
      <c r="F17" s="11"/>
      <c r="G17" s="11"/>
      <c r="H17" s="11"/>
      <c r="I17" s="11"/>
      <c r="J17" s="11"/>
      <c r="K17" s="11"/>
    </row>
    <row r="18" spans="3:11">
      <c r="C18" s="12" t="s">
        <v>56</v>
      </c>
      <c r="D18" s="12"/>
      <c r="E18" s="12"/>
      <c r="F18" s="12"/>
      <c r="G18" s="12"/>
      <c r="H18" s="12"/>
      <c r="I18" s="12"/>
      <c r="J18" s="12"/>
      <c r="K18" s="12"/>
    </row>
  </sheetData>
  <mergeCells count="15">
    <mergeCell ref="C17:K17"/>
    <mergeCell ref="C18:K18"/>
    <mergeCell ref="B3:B4"/>
    <mergeCell ref="B5:B15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N18"/>
  <sheetViews>
    <sheetView tabSelected="1" zoomScale="160" zoomScaleNormal="160" topLeftCell="B1" workbookViewId="0">
      <selection activeCell="N14" sqref="N14"/>
    </sheetView>
  </sheetViews>
  <sheetFormatPr defaultColWidth="9" defaultRowHeight="13.5"/>
  <cols>
    <col min="4" max="4" width="10.6333333333333" customWidth="1"/>
    <col min="7" max="7" width="10.9" customWidth="1"/>
    <col min="11" max="11" width="18.4416666666667" customWidth="1"/>
  </cols>
  <sheetData>
    <row r="3" spans="2:14">
      <c r="B3" s="1" t="s">
        <v>0</v>
      </c>
      <c r="C3" s="1" t="s">
        <v>33</v>
      </c>
      <c r="D3" s="1" t="s">
        <v>2</v>
      </c>
      <c r="E3" s="1" t="s">
        <v>3</v>
      </c>
      <c r="F3" s="1" t="s">
        <v>4</v>
      </c>
      <c r="G3" s="2" t="s">
        <v>34</v>
      </c>
      <c r="H3" s="2" t="s">
        <v>35</v>
      </c>
      <c r="I3" s="13" t="s">
        <v>36</v>
      </c>
      <c r="J3" s="2" t="s">
        <v>37</v>
      </c>
      <c r="K3" s="13" t="s">
        <v>38</v>
      </c>
      <c r="L3" s="2" t="s">
        <v>39</v>
      </c>
      <c r="M3" s="2" t="s">
        <v>40</v>
      </c>
      <c r="N3" s="2" t="s">
        <v>57</v>
      </c>
    </row>
    <row r="4" spans="2:14">
      <c r="B4" s="3"/>
      <c r="C4" s="3"/>
      <c r="D4" s="3"/>
      <c r="E4" s="1"/>
      <c r="F4" s="3"/>
      <c r="G4" s="4"/>
      <c r="H4" s="3"/>
      <c r="I4" s="14"/>
      <c r="J4" s="4"/>
      <c r="K4" s="14"/>
      <c r="L4" s="4"/>
      <c r="M4" s="4"/>
      <c r="N4" s="4"/>
    </row>
    <row r="5" ht="15" customHeight="1" spans="2:14">
      <c r="B5" s="5" t="s">
        <v>41</v>
      </c>
      <c r="C5" s="6" t="s">
        <v>42</v>
      </c>
      <c r="D5" s="6" t="s">
        <v>15</v>
      </c>
      <c r="E5" s="7">
        <v>218</v>
      </c>
      <c r="F5" s="7">
        <v>80.16</v>
      </c>
      <c r="G5" s="8">
        <v>97.46</v>
      </c>
      <c r="H5" s="9">
        <v>0</v>
      </c>
      <c r="I5" s="9">
        <v>68.79</v>
      </c>
      <c r="J5" s="9">
        <v>23.48</v>
      </c>
      <c r="K5" s="9">
        <f t="shared" ref="K5:K10" si="0">I5+H5/2+J5</f>
        <v>92.27</v>
      </c>
      <c r="L5" s="15">
        <v>220</v>
      </c>
      <c r="M5" s="7">
        <f t="shared" ref="M5:M15" si="1">L5+K5+G5</f>
        <v>409.73</v>
      </c>
      <c r="N5" s="16">
        <v>19</v>
      </c>
    </row>
    <row r="6" ht="14.25" spans="2:14">
      <c r="B6" s="5"/>
      <c r="C6" s="6" t="s">
        <v>43</v>
      </c>
      <c r="D6" s="6" t="s">
        <v>44</v>
      </c>
      <c r="E6" s="7">
        <f t="shared" ref="E6:E11" si="2">E7</f>
        <v>259.6</v>
      </c>
      <c r="F6" s="7">
        <f>94.62-2.88</f>
        <v>91.74</v>
      </c>
      <c r="G6" s="8">
        <v>115</v>
      </c>
      <c r="H6" s="9">
        <v>11.12</v>
      </c>
      <c r="I6" s="9">
        <v>75.55</v>
      </c>
      <c r="J6" s="9">
        <f t="shared" ref="J6:L6" si="3">J7</f>
        <v>23.4</v>
      </c>
      <c r="K6" s="9">
        <f t="shared" si="3"/>
        <v>104.51</v>
      </c>
      <c r="L6" s="15">
        <f t="shared" si="3"/>
        <v>300</v>
      </c>
      <c r="M6" s="7">
        <f t="shared" si="1"/>
        <v>519.51</v>
      </c>
      <c r="N6" s="16">
        <v>26</v>
      </c>
    </row>
    <row r="7" ht="14.25" spans="2:14">
      <c r="B7" s="5"/>
      <c r="C7" s="6" t="s">
        <v>45</v>
      </c>
      <c r="D7" s="10" t="s">
        <v>44</v>
      </c>
      <c r="E7" s="7">
        <v>259.6</v>
      </c>
      <c r="F7" s="7">
        <f>94.62-2.88</f>
        <v>91.74</v>
      </c>
      <c r="G7" s="8">
        <v>125</v>
      </c>
      <c r="H7" s="9">
        <v>11.12</v>
      </c>
      <c r="I7" s="9">
        <v>75.55</v>
      </c>
      <c r="J7" s="9">
        <v>23.4</v>
      </c>
      <c r="K7" s="9">
        <f t="shared" si="0"/>
        <v>104.51</v>
      </c>
      <c r="L7" s="15">
        <v>300</v>
      </c>
      <c r="M7" s="7">
        <f t="shared" si="1"/>
        <v>529.51</v>
      </c>
      <c r="N7" s="16">
        <v>21</v>
      </c>
    </row>
    <row r="8" ht="14.25" spans="2:14">
      <c r="B8" s="5"/>
      <c r="C8" s="6" t="s">
        <v>46</v>
      </c>
      <c r="D8" s="6" t="s">
        <v>44</v>
      </c>
      <c r="E8" s="7">
        <f t="shared" si="2"/>
        <v>259.6</v>
      </c>
      <c r="F8" s="7">
        <f>93.62-2.88</f>
        <v>90.74</v>
      </c>
      <c r="G8" s="8">
        <v>117</v>
      </c>
      <c r="H8" s="9">
        <v>11.04</v>
      </c>
      <c r="I8" s="9">
        <v>79.2</v>
      </c>
      <c r="J8" s="9">
        <v>23</v>
      </c>
      <c r="K8" s="9">
        <f>K9</f>
        <v>107.72</v>
      </c>
      <c r="L8" s="15">
        <f>L9</f>
        <v>300</v>
      </c>
      <c r="M8" s="7">
        <f t="shared" si="1"/>
        <v>524.72</v>
      </c>
      <c r="N8" s="16">
        <v>8</v>
      </c>
    </row>
    <row r="9" ht="14.25" spans="2:14">
      <c r="B9" s="5"/>
      <c r="C9" s="6" t="s">
        <v>47</v>
      </c>
      <c r="D9" s="10" t="s">
        <v>44</v>
      </c>
      <c r="E9" s="7">
        <v>259.6</v>
      </c>
      <c r="F9" s="7">
        <f>93.62-2.88</f>
        <v>90.74</v>
      </c>
      <c r="G9" s="8">
        <v>125</v>
      </c>
      <c r="H9" s="9">
        <v>11.04</v>
      </c>
      <c r="I9" s="9">
        <v>79.2</v>
      </c>
      <c r="J9" s="9">
        <v>23</v>
      </c>
      <c r="K9" s="9">
        <f t="shared" si="0"/>
        <v>107.72</v>
      </c>
      <c r="L9" s="15">
        <v>300</v>
      </c>
      <c r="M9" s="7">
        <f t="shared" si="1"/>
        <v>532.72</v>
      </c>
      <c r="N9" s="16">
        <v>9</v>
      </c>
    </row>
    <row r="10" ht="14.25" spans="2:14">
      <c r="B10" s="5"/>
      <c r="C10" s="6" t="s">
        <v>48</v>
      </c>
      <c r="D10" s="10" t="s">
        <v>25</v>
      </c>
      <c r="E10" s="7">
        <v>335.2</v>
      </c>
      <c r="F10" s="7">
        <v>114.51</v>
      </c>
      <c r="G10" s="8">
        <v>200.3</v>
      </c>
      <c r="H10" s="9">
        <v>16.56</v>
      </c>
      <c r="I10" s="9">
        <v>91.74</v>
      </c>
      <c r="J10" s="9">
        <v>18.4</v>
      </c>
      <c r="K10" s="9">
        <f t="shared" si="0"/>
        <v>118.42</v>
      </c>
      <c r="L10" s="15">
        <v>380</v>
      </c>
      <c r="M10" s="7">
        <f t="shared" si="1"/>
        <v>698.72</v>
      </c>
      <c r="N10" s="16">
        <v>9</v>
      </c>
    </row>
    <row r="11" ht="14.25" spans="2:14">
      <c r="B11" s="5"/>
      <c r="C11" s="6" t="s">
        <v>49</v>
      </c>
      <c r="D11" s="10" t="s">
        <v>50</v>
      </c>
      <c r="E11" s="7">
        <f t="shared" si="2"/>
        <v>335.1</v>
      </c>
      <c r="F11" s="7">
        <f t="shared" ref="F11:L11" si="4">F12</f>
        <v>104.81</v>
      </c>
      <c r="G11" s="8">
        <v>177.56</v>
      </c>
      <c r="H11" s="9">
        <f t="shared" si="4"/>
        <v>17.25</v>
      </c>
      <c r="I11" s="9">
        <f t="shared" si="4"/>
        <v>70.39</v>
      </c>
      <c r="J11" s="9">
        <f t="shared" si="4"/>
        <v>13.82</v>
      </c>
      <c r="K11" s="9">
        <f t="shared" si="4"/>
        <v>92.835</v>
      </c>
      <c r="L11" s="15">
        <f t="shared" si="4"/>
        <v>380</v>
      </c>
      <c r="M11" s="7">
        <f t="shared" si="1"/>
        <v>650.395</v>
      </c>
      <c r="N11" s="16">
        <v>17</v>
      </c>
    </row>
    <row r="12" ht="14.25" spans="2:14">
      <c r="B12" s="5"/>
      <c r="C12" s="6" t="s">
        <v>51</v>
      </c>
      <c r="D12" s="10" t="s">
        <v>50</v>
      </c>
      <c r="E12" s="7">
        <v>335.1</v>
      </c>
      <c r="F12" s="7">
        <v>104.81</v>
      </c>
      <c r="G12" s="8">
        <v>192.82</v>
      </c>
      <c r="H12" s="9">
        <v>17.25</v>
      </c>
      <c r="I12" s="9">
        <v>70.39</v>
      </c>
      <c r="J12" s="9">
        <v>13.82</v>
      </c>
      <c r="K12" s="9">
        <f>I12+H12/2+J12</f>
        <v>92.835</v>
      </c>
      <c r="L12" s="15">
        <v>380</v>
      </c>
      <c r="M12" s="7">
        <f t="shared" si="1"/>
        <v>665.655</v>
      </c>
      <c r="N12" s="16">
        <v>9</v>
      </c>
    </row>
    <row r="13" ht="14.25" spans="2:14">
      <c r="B13" s="5"/>
      <c r="C13" s="6" t="s">
        <v>52</v>
      </c>
      <c r="D13" s="10" t="s">
        <v>30</v>
      </c>
      <c r="E13" s="7">
        <f t="shared" ref="E13:J13" si="5">E14</f>
        <v>388</v>
      </c>
      <c r="F13" s="7">
        <f t="shared" si="5"/>
        <v>138.92</v>
      </c>
      <c r="G13" s="8">
        <f t="shared" si="5"/>
        <v>272</v>
      </c>
      <c r="H13" s="9">
        <f t="shared" si="5"/>
        <v>12.42</v>
      </c>
      <c r="I13" s="9">
        <f t="shared" si="5"/>
        <v>125</v>
      </c>
      <c r="J13" s="9">
        <f t="shared" si="5"/>
        <v>19.72</v>
      </c>
      <c r="K13" s="9">
        <f t="shared" ref="K13:K15" si="6">I13+H13/2</f>
        <v>131.21</v>
      </c>
      <c r="L13" s="15">
        <v>420</v>
      </c>
      <c r="M13" s="7">
        <f t="shared" si="1"/>
        <v>823.21</v>
      </c>
      <c r="N13" s="16">
        <v>2</v>
      </c>
    </row>
    <row r="14" ht="14.25" spans="2:14">
      <c r="B14" s="5"/>
      <c r="C14" s="6" t="s">
        <v>53</v>
      </c>
      <c r="D14" s="10" t="s">
        <v>30</v>
      </c>
      <c r="E14" s="7">
        <v>388</v>
      </c>
      <c r="F14" s="7">
        <v>138.92</v>
      </c>
      <c r="G14" s="8">
        <v>272</v>
      </c>
      <c r="H14" s="9">
        <v>12.42</v>
      </c>
      <c r="I14" s="9">
        <v>125</v>
      </c>
      <c r="J14" s="9">
        <v>19.72</v>
      </c>
      <c r="K14" s="9">
        <f t="shared" si="6"/>
        <v>131.21</v>
      </c>
      <c r="L14" s="15">
        <v>420</v>
      </c>
      <c r="M14" s="7">
        <f t="shared" si="1"/>
        <v>823.21</v>
      </c>
      <c r="N14" s="16">
        <v>2</v>
      </c>
    </row>
    <row r="15" ht="14.25" spans="2:14">
      <c r="B15" s="5"/>
      <c r="C15" s="6" t="s">
        <v>54</v>
      </c>
      <c r="D15" s="10" t="s">
        <v>30</v>
      </c>
      <c r="E15" s="7">
        <v>388</v>
      </c>
      <c r="F15" s="7">
        <v>137.9</v>
      </c>
      <c r="G15" s="8">
        <v>260</v>
      </c>
      <c r="H15" s="9">
        <v>10.26</v>
      </c>
      <c r="I15" s="9">
        <v>128</v>
      </c>
      <c r="J15" s="9">
        <v>23.52</v>
      </c>
      <c r="K15" s="9">
        <f t="shared" si="6"/>
        <v>133.13</v>
      </c>
      <c r="L15" s="15">
        <v>420</v>
      </c>
      <c r="M15" s="7">
        <f t="shared" si="1"/>
        <v>813.13</v>
      </c>
      <c r="N15" s="16">
        <v>3</v>
      </c>
    </row>
    <row r="16" spans="14:14">
      <c r="N16">
        <f>SUM(N5:N15)</f>
        <v>125</v>
      </c>
    </row>
    <row r="17" spans="3:11">
      <c r="C17" s="11" t="s">
        <v>55</v>
      </c>
      <c r="D17" s="11"/>
      <c r="E17" s="11"/>
      <c r="F17" s="11"/>
      <c r="G17" s="11"/>
      <c r="H17" s="11"/>
      <c r="I17" s="11"/>
      <c r="J17" s="11"/>
      <c r="K17" s="11"/>
    </row>
    <row r="18" spans="3:11">
      <c r="C18" s="12" t="s">
        <v>56</v>
      </c>
      <c r="D18" s="12"/>
      <c r="E18" s="12"/>
      <c r="F18" s="12"/>
      <c r="G18" s="12"/>
      <c r="H18" s="12"/>
      <c r="I18" s="12"/>
      <c r="J18" s="12"/>
      <c r="K18" s="12"/>
    </row>
  </sheetData>
  <mergeCells count="16">
    <mergeCell ref="C17:K17"/>
    <mergeCell ref="C18:K18"/>
    <mergeCell ref="B3:B4"/>
    <mergeCell ref="B5:B15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shensimin</dc:creator>
  <cp:lastModifiedBy>WPS_1719475782</cp:lastModifiedBy>
  <dcterms:created xsi:type="dcterms:W3CDTF">2024-10-29T08:19:00Z</dcterms:created>
  <dcterms:modified xsi:type="dcterms:W3CDTF">2025-04-09T09:51:56Z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13D1145C9D48467EB3C0E502FEE39034_13</vt:lpwstr>
  </property>
  <property fmtid="{D5CDD505-2E9C-101B-9397-08002B2CF9AE}" pid="3" name="KSOProductBuildVer">
    <vt:lpwstr>2052-12.1.0.20784</vt:lpwstr>
  </property>
</Properties>
</file>